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<sst xmlns="http://schemas.openxmlformats.org/spreadsheetml/2006/main" count="699" uniqueCount="361">
  <si>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</si>
  <si>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</si>
  <si>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</si>
  <si>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</si>
  <si>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</si>
  <si>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</si>
  <si>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</si>
  <si>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</si>
  <si>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</si>
  <si>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</si>
  <si>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</si>
  <si>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</si>
  <si>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</si>
  <si>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</si>
  <si>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</si>
  <si>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</si>
  <si>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</si>
  <si>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</si>
  <si>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</si>
  <si>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</si>
  <si>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</si>
  <si>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</si>
  <si>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</si>
  <si>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</si>
  <si>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</si>
  <si>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</si>
  <si>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</si>
  <si>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</si>
  <si>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</si>
  <si>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</si>
  <si>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</si>
  <si>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</si>
  <si>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</si>
  <si>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</si>
  <si>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</si>
  <si>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</si>
  <si>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</si>
  <si>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</si>
  <si>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</si>
  <si>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</si>
  <si>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</si>
  <si>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</si>
  <si>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</si>
  <si>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</si>
  <si>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</si>
  <si>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</si>
  <si>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</si>
  <si>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</si>
  <si>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</si>
  <si>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</si>
  <si>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</si>
  <si>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</si>
  <si>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</si>
  <si>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</si>
  <si>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</si>
  <si>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</si>
  <si>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</si>
  <si>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</si>
  <si>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</si>
  <si>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</si>
  <si>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</si>
  <si>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</si>
  <si>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</si>
  <si>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</si>
  <si>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</si>
  <si>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</si>
  <si>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</si>
  <si>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</si>
  <si>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</si>
  <si>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</si>
  <si>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</si>
  <si>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</si>
  <si>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</si>
  <si>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</si>
  <si>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</si>
  <si>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</si>
  <si>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</si>
  <si>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</si>
  <si>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</si>
  <si>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</si>
  <si>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</si>
  <si>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</si>
  <si>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</si>
  <si>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</si>
  <si>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</si>
  <si>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</si>
  <si>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</si>
  <si>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</si>
  <si>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</si>
  <si>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</si>
  <si>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</si>
  <si>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</si>
  <si>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</si>
  <si>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</si>
  <si>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</si>
  <si>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</si>
  <si>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</si>
  <si>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</si>
  <si>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</si>
  <si>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</si>
  <si>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</si>
  <si>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</si>
  <si>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</si>
  <si>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</si>
  <si>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</si>
  <si>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</si>
  <si>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</si>
  <si>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</si>
  <si>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</si>
  <si>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</si>
  <si>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</si>
  <si>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</si>
  <si>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</si>
  <si>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</si>
  <si>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</si>
  <si>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</si>
  <si>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</si>
  <si>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</si>
  <si>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</si>
  <si>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</si>
  <si>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</si>
  <si>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</si>
  <si>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</si>
  <si>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</si>
  <si>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</si>
  <si>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</si>
  <si>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</si>
  <si>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</si>
  <si>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</si>
  <si>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</si>
  <si>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</si>
  <si>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</si>
  <si>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</si>
  <si>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</si>
  <si>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</si>
  <si>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</si>
  <si>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</si>
  <si>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</si>
  <si>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</si>
  <si>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</si>
  <si>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</si>
  <si>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</si>
  <si>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</si>
  <si>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</si>
  <si>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</si>
  <si>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</si>
  <si>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</si>
  <si>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</si>
  <si>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</si>
  <si>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</si>
  <si>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</si>
  <si>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</si>
  <si>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</si>
  <si>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</si>
  <si>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</si>
  <si>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</si>
  <si>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</si>
  <si>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</si>
  <si>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</si>
  <si>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</si>
  <si>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</si>
  <si>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</si>
  <si>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</si>
  <si>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</si>
  <si>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</si>
  <si>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</si>
  <si>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</si>
  <si>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</si>
  <si>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</si>
  <si>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</si>
  <si>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</si>
  <si>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</si>
  <si>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</si>
  <si>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</si>
  <si>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</si>
  <si>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</si>
  <si>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</si>
  <si>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</si>
  <si>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</si>
  <si>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</si>
  <si>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</si>
  <si>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</si>
  <si>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</si>
  <si>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</si>
  <si>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</si>
  <si>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</si>
  <si>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</si>
  <si>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</si>
  <si>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</si>
  <si>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</si>
  <si>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</si>
  <si>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</si>
  <si>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</si>
  <si>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</si>
  <si>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</si>
  <si>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</si>
  <si>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</si>
  <si>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</si>
  <si>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</si>
  <si>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</si>
  <si>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</si>
  <si>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</si>
  <si>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</si>
  <si>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</si>
  <si>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</si>
  <si>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</si>
  <si>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</si>
  <si>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</si>
  <si>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</si>
  <si>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</si>
  <si>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</si>
  <si>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</si>
  <si>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</si>
  <si>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</si>
  <si>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</si>
  <si>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</si>
  <si>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</si>
  <si>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</si>
  <si>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</si>
  <si>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</si>
  <si>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</si>
  <si>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</si>
  <si>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</si>
  <si>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</si>
  <si>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</si>
  <si>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</si>
  <si>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</si>
  <si>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</si>
  <si>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</si>
  <si>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</si>
  <si>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</si>
  <si>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</si>
  <si>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</si>
  <si>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</si>
  <si>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</si>
  <si>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</si>
  <si>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</si>
  <si>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</si>
  <si>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</si>
  <si>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</si>
  <si>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</si>
  <si>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</si>
  <si>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</si>
  <si>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</si>
  <si>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</si>
  <si>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</si>
  <si>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</si>
  <si>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</si>
  <si>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</si>
  <si>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</si>
  <si>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</si>
  <si>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</si>
  <si>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</si>
  <si>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</si>
  <si>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</si>
  <si>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</si>
  <si>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</si>
  <si>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</si>
  <si>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</si>
  <si>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</si>
  <si>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</si>
  <si>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</si>
  <si>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</si>
  <si>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</si>
  <si>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</si>
  <si>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</si>
  <si>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</si>
  <si>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</si>
  <si>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</si>
  <si>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</si>
  <si>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</si>
  <si>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</si>
  <si>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</si>
  <si>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</si>
  <si>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</si>
  <si>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</si>
  <si>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</si>
  <si>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</si>
  <si>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</si>
  <si>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</si>
  <si>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</si>
  <si>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</si>
  <si>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</si>
  <si>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</si>
  <si>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</si>
  <si>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</si>
  <si>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</si>
  <si>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</si>
  <si>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</si>
  <si>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</si>
  <si>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</si>
  <si>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</si>
  <si>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</si>
  <si>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</si>
  <si>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</si>
  <si>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</si>
  <si>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</si>
  <si>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</si>
  <si>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</si>
  <si>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</si>
  <si>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</si>
  <si>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</si>
  <si>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</si>
  <si>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</si>
  <si>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</si>
  <si>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</si>
  <si>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</si>
  <si>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</si>
  <si>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</si>
  <si>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</si>
  <si>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</si>
  <si>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</si>
  <si>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</si>
  <si>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</si>
  <si>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</si>
  <si>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</si>
  <si>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</si>
  <si>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</si>
  <si>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</si>
  <si>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</si>
  <si>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</si>
  <si>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</si>
  <si>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</si>
  <si>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</si>
  <si>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</si>
  <si>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</si>
  <si>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</si>
  <si>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</si>
  <si>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</si>
  <si>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</si>
  <si>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</si>
  <si>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</si>
  <si>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</si>
  <si>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</si>
  <si>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</si>
  <si>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</si>
  <si>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</si>
  <si>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</si>
  <si>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</si>
  <si>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</si>
  <si>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</si>
  <si>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</si>
  <si>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</si>
  <si>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</si>
  <si>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</si>
  <si>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</si>
  <si>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</si>
  <si>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</si>
  <si>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</si>
  <si>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</si>
  <si>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</si>
  <si>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</si>
  <si>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</si>
  <si>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</si>
  <si>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</si>
  <si>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</si>
  <si>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</si>
  <si>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</si>
  <si>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</si>
  <si>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"15"  лютого  2021 р.</t>
  </si>
  <si>
    <r>
      <t>"</t>
    </r>
    <r>
      <rPr>
        <u val="single"/>
        <sz val="20"/>
        <rFont val="Arial Cyr"/>
        <family val="0"/>
      </rPr>
      <t xml:space="preserve">     12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</si>
</sst>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22.emf" /><Relationship Id="rId6" Type="http://schemas.openxmlformats.org/officeDocument/2006/relationships/image" Target="../media/image35.emf" /><Relationship Id="rId7" Type="http://schemas.openxmlformats.org/officeDocument/2006/relationships/image" Target="../media/image34.emf" /><Relationship Id="rId8" Type="http://schemas.openxmlformats.org/officeDocument/2006/relationships/image" Target="../media/image1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18.emf" /><Relationship Id="rId17" Type="http://schemas.openxmlformats.org/officeDocument/2006/relationships/image" Target="../media/image28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29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75.17578999999999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97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99</v>
      </c>
      <c r="M21" s="66" t="s">
        <v>106</v>
      </c>
      <c r="N21" s="75"/>
      <c r="O21" s="67" t="s">
        <v>356</v>
      </c>
      <c r="P21" s="66" t="s">
        <v>162</v>
      </c>
      <c r="Q21" s="67" t="s">
        <v>341</v>
      </c>
      <c r="R21" s="66" t="s">
        <v>108</v>
      </c>
      <c r="S21" s="66" t="s">
        <v>11</v>
      </c>
      <c r="T21" s="66"/>
      <c r="U21" s="66"/>
      <c r="V21" s="66"/>
      <c r="W21" s="66" t="s">
        <v>250</v>
      </c>
      <c r="X21" s="66" t="s">
        <v>358</v>
      </c>
      <c r="Y21" s="75"/>
      <c r="Z21" s="67" t="s">
        <v>326</v>
      </c>
      <c r="AA21" s="66" t="s">
        <v>113</v>
      </c>
      <c r="AB21" s="66" t="s">
        <v>310</v>
      </c>
      <c r="AC21" s="66" t="s">
        <v>106</v>
      </c>
      <c r="AD21" s="66" t="s">
        <v>11</v>
      </c>
      <c r="AE21" s="66" t="s">
        <v>304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290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150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80</v>
      </c>
      <c r="AB24" s="40">
        <f>IF(ужин3="хліб житній",DW2,(IF(ужин3="хліб пшеничний",DV2,(VLOOKUP(ужин3,таб,67,FALSE)))))</f>
        <v>100</v>
      </c>
      <c r="AC24" s="40">
        <v>260</v>
      </c>
      <c r="AD24" s="40">
        <v>116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/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0.12</v>
      </c>
      <c r="AJ37" s="171"/>
      <c r="AK37" s="158">
        <f>SUM(G38:AG38)</f>
        <v>3.48</v>
      </c>
      <c r="AL37" s="159"/>
      <c r="AM37" s="322">
        <f>IF(AK37=0,0,AX117)</f>
        <v>57.16</v>
      </c>
      <c r="AN37" s="320">
        <f>AK37*AM37</f>
        <v>198.9168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3.48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2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4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0.05</v>
      </c>
      <c r="AJ41" s="171"/>
      <c r="AK41" s="158">
        <f>SUM(G42:AG42)</f>
        <v>1.4500000000000002</v>
      </c>
      <c r="AL41" s="159"/>
      <c r="AM41" s="322">
        <f>IF(AK41=0,0,AZ117)</f>
        <v>165.332</v>
      </c>
      <c r="AN41" s="320">
        <f>AK41*AM41</f>
        <v>239.7314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0.203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0.29</v>
      </c>
      <c r="P42" s="46">
        <f t="shared" si="27"/>
        <v>0.203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0.058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0.116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7</v>
      </c>
      <c r="P47" s="28">
        <v>2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v>3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0.522</v>
      </c>
      <c r="AL47" s="159"/>
      <c r="AM47" s="322">
        <f>IF(AK47=0,0,BC117)</f>
        <v>44</v>
      </c>
      <c r="AN47" s="320">
        <f>AK47*AM47</f>
        <v>22.968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0.203</v>
      </c>
      <c r="P48" s="46">
        <f t="shared" si="36"/>
        <v>0.058</v>
      </c>
      <c r="Q48" s="47">
        <f t="shared" si="36"/>
        <v>0.058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0.029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0.087</v>
      </c>
      <c r="AB48" s="46">
        <f t="shared" si="37"/>
        <v>0.087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62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0.22599999999999998</v>
      </c>
      <c r="AJ49" s="171"/>
      <c r="AK49" s="158">
        <f>SUM(G50:AG50)</f>
        <v>6.553999999999999</v>
      </c>
      <c r="AL49" s="159"/>
      <c r="AM49" s="322">
        <f>IF(AK49=0,0,BD117)</f>
        <v>18.8</v>
      </c>
      <c r="AN49" s="320">
        <f>AK49*AM49</f>
        <v>123.2152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4.35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0.406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1.798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</v>
      </c>
      <c r="AJ53" s="171"/>
      <c r="AK53" s="158">
        <f>SUM(G54:AG54)</f>
        <v>0</v>
      </c>
      <c r="AL53" s="159"/>
      <c r="AM53" s="322">
        <f>IF(AK53=0,0,BF117)</f>
        <v>0</v>
      </c>
      <c r="AN53" s="32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</v>
      </c>
      <c r="AJ55" s="171"/>
      <c r="AK55" s="158">
        <f>SUM(G56:AG56)</f>
        <v>0</v>
      </c>
      <c r="AL55" s="159"/>
      <c r="AM55" s="322">
        <f>IF(AK55=0,0,BG117)</f>
        <v>0</v>
      </c>
      <c r="AN55" s="320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57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0.057</v>
      </c>
      <c r="AJ57" s="171"/>
      <c r="AK57" s="158">
        <f>SUM(G58:AG58)</f>
        <v>1.653</v>
      </c>
      <c r="AL57" s="159"/>
      <c r="AM57" s="322">
        <f>IF(AK57=0,0,BH117)</f>
        <v>53.6</v>
      </c>
      <c r="AN57" s="320">
        <f>AK57*AM57</f>
        <v>88.6008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1.653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0.019999999999999997</v>
      </c>
      <c r="AJ59" s="171"/>
      <c r="AK59" s="158">
        <f>SUM(G60:AG60)</f>
        <v>0.58</v>
      </c>
      <c r="AL59" s="159"/>
      <c r="AM59" s="322">
        <f>IF(AK59=0,0,BI117)</f>
        <v>128</v>
      </c>
      <c r="AN59" s="320">
        <f>AK59*AM59</f>
        <v>74.24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</v>
      </c>
      <c r="AJ61" s="171"/>
      <c r="AK61" s="236">
        <f>SUM(G62:AG62)</f>
        <v>29</v>
      </c>
      <c r="AL61" s="237"/>
      <c r="AM61" s="322">
        <f>IF(AK61=0,0,BJ117)</f>
        <v>2.7</v>
      </c>
      <c r="AN61" s="320">
        <f>AK61*AM61</f>
        <v>78.30000000000001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0.208</v>
      </c>
      <c r="AJ63" s="171"/>
      <c r="AK63" s="158">
        <f>SUM(G64:AG64)</f>
        <v>6.032</v>
      </c>
      <c r="AL63" s="159"/>
      <c r="AM63" s="322">
        <f>IF(AK63=0,0,BK117)</f>
        <v>33.02</v>
      </c>
      <c r="AN63" s="320">
        <f>AK63*AM63</f>
        <v>199.17664000000002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6.032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0.08020000000000001</v>
      </c>
      <c r="AJ65" s="171"/>
      <c r="AK65" s="158">
        <f>SUM(G66:AG66)</f>
        <v>2.3258</v>
      </c>
      <c r="AL65" s="159"/>
      <c r="AM65" s="322">
        <f>IF(AK65=0,0,BL117)</f>
        <v>11.4</v>
      </c>
      <c r="AN65" s="320">
        <f>AK65*AM65</f>
        <v>26.514120000000002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2.3258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14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0.014</v>
      </c>
      <c r="AJ69" s="171"/>
      <c r="AK69" s="158">
        <f>SUM(G70:AG70)</f>
        <v>0.406</v>
      </c>
      <c r="AL69" s="159"/>
      <c r="AM69" s="322">
        <f>IF(AK69=0,0,BN117)</f>
        <v>36.7</v>
      </c>
      <c r="AN69" s="320">
        <f>AK69*AM69</f>
        <v>14.900200000000002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  <v>0.406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0.016</v>
      </c>
      <c r="AJ85" s="171"/>
      <c r="AK85" s="158">
        <f>SUM(G86:AG86)</f>
        <v>0.464</v>
      </c>
      <c r="AL85" s="159"/>
      <c r="AM85" s="322">
        <f>IF(AK85=0,0,BS117)</f>
        <v>17</v>
      </c>
      <c r="AN85" s="320">
        <f>AK85*AM85</f>
        <v>7.888000000000001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  <v>0.464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46.9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0.0469</v>
      </c>
      <c r="AJ87" s="171"/>
      <c r="AK87" s="158">
        <f>SUM(G88:AG88)</f>
        <v>1.3600999999999999</v>
      </c>
      <c r="AL87" s="159"/>
      <c r="AM87" s="322">
        <f>IF(AK87=0,0,BT117)</f>
        <v>15</v>
      </c>
      <c r="AN87" s="320">
        <f>AK87*AM87</f>
        <v>20.4015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  <v>1.3600999999999999</v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23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22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0.06999999999999999</v>
      </c>
      <c r="AJ97" s="171"/>
      <c r="AK97" s="158">
        <f>SUM(G98:AG98)</f>
        <v>2.03</v>
      </c>
      <c r="AL97" s="159"/>
      <c r="AM97" s="322">
        <f>IF(AK97=0,0,BW117)</f>
        <v>21</v>
      </c>
      <c r="AN97" s="320">
        <f>AK97*AM97</f>
        <v>42.629999999999995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0.435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0.667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0.638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</v>
      </c>
      <c r="AJ107" s="171"/>
      <c r="AK107" s="158">
        <f>SUM(G108:AG108)</f>
        <v>0</v>
      </c>
      <c r="AL107" s="159"/>
      <c r="AM107" s="322">
        <f>IF(AK107=0,0,CB117)</f>
        <v>0</v>
      </c>
      <c r="AN107" s="32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5.8</v>
      </c>
      <c r="AL111" s="159"/>
      <c r="AM111" s="322">
        <f>IF(AK111=0,0,CD117)</f>
        <v>21.7</v>
      </c>
      <c r="AN111" s="320">
        <f>AK111*AM111</f>
        <v>125.85999999999999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290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v>10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260</v>
      </c>
      <c r="AD115" s="35">
        <f>VLOOKUP(ужин5,таб,42,FALSE)</f>
        <v>0</v>
      </c>
      <c r="AE115" s="34">
        <f>VLOOKUP(ужин6,таб,42,FALSE)</f>
        <v>40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0.6</v>
      </c>
      <c r="AJ115" s="171"/>
      <c r="AK115" s="158">
        <f>SUM(G116:AG116)</f>
        <v>17.4</v>
      </c>
      <c r="AL115" s="159"/>
      <c r="AM115" s="322">
        <f>IF(AK115=0,0,CF117)</f>
        <v>16.8</v>
      </c>
      <c r="AN115" s="320">
        <f>AK115*AM115</f>
        <v>292.32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8.41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  <v>0.29</v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7.54</v>
      </c>
      <c r="AD116" s="46">
        <f t="shared" si="136"/>
      </c>
      <c r="AE116" s="47">
        <f t="shared" si="136"/>
        <v>1.16</v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0.368</v>
      </c>
      <c r="AJ125" s="171"/>
      <c r="AK125" s="158">
        <f>SUM(G126:AG126)</f>
        <v>10.672</v>
      </c>
      <c r="AL125" s="159"/>
      <c r="AM125" s="322">
        <f>IF(AK125=0,0,CG117)</f>
        <v>13.1</v>
      </c>
      <c r="AN125" s="320">
        <f>AK125*AM125</f>
        <v>139.8032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4.06</v>
      </c>
      <c r="P126" s="45">
        <f t="shared" si="150"/>
        <v>6.612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</v>
      </c>
      <c r="AJ127" s="171"/>
      <c r="AK127" s="158">
        <f>SUM(G128:AG128)</f>
        <v>0</v>
      </c>
      <c r="AL127" s="159"/>
      <c r="AM127" s="322">
        <f>IF(AK127=0,0,CH117)</f>
        <v>0</v>
      </c>
      <c r="AN127" s="32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17.5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0.056499999999999995</v>
      </c>
      <c r="AJ129" s="171"/>
      <c r="AK129" s="158">
        <f>SUM(G130:AG130)</f>
        <v>1.6384999999999998</v>
      </c>
      <c r="AL129" s="159"/>
      <c r="AM129" s="322">
        <f>IF(AK129=0,0,CI117)</f>
        <v>5.9</v>
      </c>
      <c r="AN129" s="320">
        <f>AK129*AM129</f>
        <v>9.66715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0.5075</v>
      </c>
      <c r="P130" s="45">
        <f t="shared" si="156"/>
        <v>0.609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0.522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0.017499999999999998</v>
      </c>
      <c r="AJ131" s="171"/>
      <c r="AK131" s="158">
        <f>SUM(G132:AG132)</f>
        <v>0.5075</v>
      </c>
      <c r="AL131" s="159"/>
      <c r="AM131" s="322">
        <f>IF(AK131=0,0,CJ117)</f>
        <v>7.8</v>
      </c>
      <c r="AN131" s="320">
        <f>AK131*AM131</f>
        <v>3.9584999999999995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0.5075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43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0.043000000000000003</v>
      </c>
      <c r="AJ133" s="171"/>
      <c r="AK133" s="158">
        <f>SUM(G134:AG134)</f>
        <v>1.247</v>
      </c>
      <c r="AL133" s="159"/>
      <c r="AM133" s="322">
        <f>IF(AK133=0,0,CK117)</f>
        <v>38</v>
      </c>
      <c r="AN133" s="320">
        <f>AK133*AM133</f>
        <v>47.386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  <v>1.247</v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0.10099999999999999</v>
      </c>
      <c r="AJ135" s="171"/>
      <c r="AK135" s="158">
        <f>SUM(G136:AG136)</f>
        <v>2.929</v>
      </c>
      <c r="AL135" s="159"/>
      <c r="AM135" s="322">
        <f>IF(AK135=0,0,CL117)</f>
        <v>26.5</v>
      </c>
      <c r="AN135" s="320">
        <f>AK135*AM135</f>
        <v>77.6185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2.929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54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0.054</v>
      </c>
      <c r="AJ137" s="171"/>
      <c r="AK137" s="158">
        <f>SUM(G138:AG138)</f>
        <v>1.566</v>
      </c>
      <c r="AL137" s="159"/>
      <c r="AM137" s="322">
        <f>IF(AK137=0,0,CO117)</f>
        <v>6.8</v>
      </c>
      <c r="AN137" s="320">
        <f>AK137*AM137</f>
        <v>10.6488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1.566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0.002</v>
      </c>
      <c r="AJ141" s="171"/>
      <c r="AK141" s="158">
        <f>SUM(G142:AG142)</f>
        <v>0.058</v>
      </c>
      <c r="AL141" s="159"/>
      <c r="AM141" s="322">
        <f>IF(AK141=0,0,CM117)</f>
        <v>52.8</v>
      </c>
      <c r="AN141" s="320">
        <f>AK141*AM141</f>
        <v>3.0624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  <v>0.058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14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116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0.41000000000000003</v>
      </c>
      <c r="AJ147" s="171"/>
      <c r="AK147" s="158">
        <f>SUM(G148:AG148)</f>
        <v>11.89</v>
      </c>
      <c r="AL147" s="159"/>
      <c r="AM147" s="322">
        <f>IF(AK147=0,0,CQ117)</f>
        <v>13.8</v>
      </c>
      <c r="AN147" s="320">
        <f>AK147*AM147</f>
        <v>164.08200000000002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  <v>0.406</v>
      </c>
      <c r="AB148" s="46">
        <f t="shared" si="184"/>
      </c>
      <c r="AC148" s="47">
        <f t="shared" si="184"/>
      </c>
      <c r="AD148" s="46">
        <f t="shared" si="184"/>
        <v>3.364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0.001</v>
      </c>
      <c r="AJ161" s="171"/>
      <c r="AK161" s="158">
        <f>SUM(G162:AG162)</f>
        <v>0.029</v>
      </c>
      <c r="AL161" s="159"/>
      <c r="AM161" s="322">
        <f>IF(AK161=0,0,CX117)</f>
        <v>452</v>
      </c>
      <c r="AN161" s="320">
        <f>AK161*AM161</f>
        <v>13.108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0.029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0.29</v>
      </c>
      <c r="AL163" s="159"/>
      <c r="AM163" s="322">
        <v>6.33</v>
      </c>
      <c r="AN163" s="320">
        <f>AK163*AM163</f>
        <v>1.8356999999999999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0.029</v>
      </c>
      <c r="AL165" s="159"/>
      <c r="AM165" s="322">
        <f>IF(AK165=0,0,CZ117)</f>
        <v>190</v>
      </c>
      <c r="AN165" s="320">
        <f>AK165*AM165</f>
        <v>5.510000000000001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0.029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5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0.004999999999999999</v>
      </c>
      <c r="AJ175" s="171"/>
      <c r="AK175" s="158">
        <f>SUM(G176:AG176)</f>
        <v>0.145</v>
      </c>
      <c r="AL175" s="159"/>
      <c r="AM175" s="322">
        <f>IF(AK175=0,0,DI117)</f>
        <v>39</v>
      </c>
      <c r="AN175" s="320">
        <f>AK175*AM175</f>
        <v>5.654999999999999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0.145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v>50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0.049999999999999996</v>
      </c>
      <c r="AJ177" s="171"/>
      <c r="AK177" s="158">
        <f>SUM(G178:AG178)</f>
        <v>1.45</v>
      </c>
      <c r="AL177" s="159"/>
      <c r="AM177" s="322">
        <v>98</v>
      </c>
      <c r="AN177" s="320">
        <f>AK177*AM177</f>
        <v>142.1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  <v>1.45</v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2180.09791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2021-02-12T06:32:22Z</cp:lastPrinted>
  <dcterms:created xsi:type="dcterms:W3CDTF">1996-10-08T23:32:33Z</dcterms:created>
  <dcterms:modified xsi:type="dcterms:W3CDTF">2021-02-16T06:15:46Z</dcterms:modified>
  <cp:category/>
  <cp:version/>
  <cp:contentType/>
  <cp:contentStatus/>
</cp:coreProperties>
</file>